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en_skoroszyt" defaultThemeVersion="124226"/>
  <bookViews>
    <workbookView xWindow="480" yWindow="75" windowWidth="18195" windowHeight="11820" tabRatio="794" activeTab="7"/>
  </bookViews>
  <sheets>
    <sheet name="Tabela testowa" sheetId="1" r:id="rId1"/>
    <sheet name="Test Sunspider" sheetId="2" r:id="rId2"/>
    <sheet name="Test Peacekeeper" sheetId="3" r:id="rId3"/>
    <sheet name="Test Google V8" sheetId="4" r:id="rId4"/>
    <sheet name="Test ACID 3" sheetId="5" r:id="rId5"/>
    <sheet name="Test HTML5" sheetId="6" r:id="rId6"/>
    <sheet name="Test CSS3" sheetId="7" r:id="rId7"/>
    <sheet name="Zużycie pamięci" sheetId="8" r:id="rId8"/>
  </sheets>
  <calcPr calcId="144525"/>
</workbook>
</file>

<file path=xl/calcChain.xml><?xml version="1.0" encoding="utf-8"?>
<calcChain xmlns="http://schemas.openxmlformats.org/spreadsheetml/2006/main">
  <c r="B4" i="8" l="1"/>
  <c r="B7" i="8"/>
  <c r="B8" i="8"/>
  <c r="B5" i="8"/>
  <c r="B6" i="8"/>
  <c r="B2" i="8"/>
  <c r="B1" i="8"/>
  <c r="B3" i="8"/>
  <c r="B1" i="7"/>
  <c r="B5" i="7"/>
  <c r="B2" i="7"/>
  <c r="B6" i="7"/>
  <c r="B7" i="7"/>
  <c r="B8" i="7"/>
  <c r="B3" i="7"/>
  <c r="B4" i="7"/>
  <c r="AD8" i="1"/>
  <c r="Z8" i="1"/>
  <c r="V8" i="1"/>
  <c r="R8" i="1"/>
  <c r="N8" i="1"/>
  <c r="J8" i="1"/>
  <c r="F8" i="1"/>
  <c r="B8" i="1"/>
  <c r="B1" i="6" s="1"/>
  <c r="B3" i="6"/>
  <c r="B6" i="6"/>
  <c r="B2" i="6"/>
  <c r="B5" i="6"/>
  <c r="B7" i="6"/>
  <c r="B8" i="6"/>
  <c r="B4" i="6"/>
  <c r="B1" i="5"/>
  <c r="B2" i="5"/>
  <c r="B3" i="5"/>
  <c r="B4" i="5"/>
  <c r="B5" i="5"/>
  <c r="B6" i="5"/>
  <c r="B7" i="5"/>
  <c r="B8" i="5"/>
  <c r="B1" i="4"/>
  <c r="B2" i="4"/>
  <c r="B3" i="4"/>
  <c r="B5" i="4"/>
  <c r="B6" i="4"/>
  <c r="B7" i="4"/>
  <c r="B8" i="4"/>
  <c r="B4" i="4"/>
  <c r="B1" i="3" l="1"/>
  <c r="B2" i="3"/>
  <c r="B3" i="3"/>
  <c r="B5" i="3"/>
  <c r="B8" i="3"/>
  <c r="B7" i="3"/>
  <c r="B6" i="3"/>
  <c r="B4" i="3"/>
  <c r="B5" i="2"/>
  <c r="B8" i="2"/>
  <c r="B6" i="2"/>
  <c r="B7" i="2"/>
  <c r="B4" i="2"/>
  <c r="B3" i="2"/>
  <c r="B2" i="2"/>
  <c r="B1" i="2"/>
  <c r="AD10" i="1"/>
  <c r="Z10" i="1" l="1"/>
  <c r="V10" i="1"/>
  <c r="R10" i="1" l="1"/>
  <c r="N10" i="1" l="1"/>
  <c r="J10" i="1"/>
  <c r="F10" i="1"/>
  <c r="B10" i="1"/>
  <c r="U10" i="1"/>
  <c r="Y10" i="1"/>
  <c r="AC10" i="1"/>
  <c r="AG10" i="1"/>
  <c r="Q10" i="1"/>
  <c r="M10" i="1"/>
  <c r="I10" i="1"/>
  <c r="E6" i="1" l="1"/>
  <c r="AG5" i="1" l="1"/>
  <c r="AG6" i="1"/>
  <c r="AC5" i="1"/>
  <c r="AC6" i="1"/>
  <c r="Y5" i="1"/>
  <c r="Y6" i="1"/>
  <c r="U5" i="1"/>
  <c r="U6" i="1"/>
  <c r="Q5" i="1"/>
  <c r="Q6" i="1"/>
  <c r="M5" i="1"/>
  <c r="M6" i="1"/>
  <c r="I5" i="1"/>
  <c r="I6" i="1"/>
  <c r="AG4" i="1"/>
  <c r="AC4" i="1"/>
  <c r="Y4" i="1"/>
  <c r="U4" i="1"/>
  <c r="Q4" i="1"/>
  <c r="M4" i="1"/>
  <c r="I4" i="1"/>
  <c r="E5" i="1"/>
  <c r="E4" i="1"/>
</calcChain>
</file>

<file path=xl/sharedStrings.xml><?xml version="1.0" encoding="utf-8"?>
<sst xmlns="http://schemas.openxmlformats.org/spreadsheetml/2006/main" count="90" uniqueCount="32">
  <si>
    <t>Przeglądarka</t>
  </si>
  <si>
    <t>Wersja</t>
  </si>
  <si>
    <t>Firefox</t>
  </si>
  <si>
    <t>Opera</t>
  </si>
  <si>
    <t>Google Chrome</t>
  </si>
  <si>
    <t>Safari</t>
  </si>
  <si>
    <t>8.0.6001.18702</t>
  </si>
  <si>
    <t>3.6.3</t>
  </si>
  <si>
    <t>10.53</t>
  </si>
  <si>
    <t># próby</t>
  </si>
  <si>
    <t>Średnia</t>
  </si>
  <si>
    <t>Sunspider [ms]</t>
  </si>
  <si>
    <t>Peacekeeper [pkt]</t>
  </si>
  <si>
    <t>Google V8 [pkt]</t>
  </si>
  <si>
    <t>ACID 3 [pkt]</t>
  </si>
  <si>
    <t>HTML 5 [pkt]</t>
  </si>
  <si>
    <t>CSS 3 [pkt]</t>
  </si>
  <si>
    <t>Zużycie pamięci przy otwartych 5 oknach/kartach</t>
  </si>
  <si>
    <t>MB</t>
  </si>
  <si>
    <t>10.60 beta 1 build 3428 (18.06.2010)</t>
  </si>
  <si>
    <t>3.7a6pre nightly (20100618)</t>
  </si>
  <si>
    <t>Internet Explorer</t>
  </si>
  <si>
    <t>5.0.375.70</t>
  </si>
  <si>
    <t>6.0.437.3 dev</t>
  </si>
  <si>
    <t>Internet Explorer 8</t>
  </si>
  <si>
    <t>Firefox 3.6.3</t>
  </si>
  <si>
    <t>Firefox 3.7a6pre</t>
  </si>
  <si>
    <t>Opera 10.53</t>
  </si>
  <si>
    <t>Opera 10.60 beta</t>
  </si>
  <si>
    <t>Google Chrome stable</t>
  </si>
  <si>
    <t>Google Chrome dev</t>
  </si>
  <si>
    <t>Safari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</si>
</sst>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1" xfId="0" quotePrefix="1" applyBorder="1"/>
    <xf numFmtId="0" fontId="0" fillId="0" borderId="0" xfId="0" quotePrefix="1" applyBorder="1"/>
    <xf numFmtId="0" fontId="0" fillId="0" borderId="0" xfId="0" quotePrefix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8" xfId="0" applyBorder="1"/>
    <xf numFmtId="0" fontId="0" fillId="0" borderId="1" xfId="0" applyBorder="1" applyAlignment="1"/>
    <xf numFmtId="0" fontId="0" fillId="0" borderId="0" xfId="0" applyFill="1" applyBorder="1" applyAlignment="1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164" fontId="0" fillId="0" borderId="3" xfId="0" applyNumberFormat="1" applyFill="1" applyBorder="1" applyAlignment="1"/>
    <xf numFmtId="164" fontId="0" fillId="0" borderId="4" xfId="0" applyNumberFormat="1" applyFill="1" applyBorder="1" applyAlignment="1"/>
    <xf numFmtId="164" fontId="0" fillId="0" borderId="0" xfId="0" applyNumberFormat="1" applyFill="1" applyBorder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Wynik w teście Sunspider</a:t>
            </a:r>
          </a:p>
          <a:p>
            <a:pPr>
              <a:defRPr/>
            </a:pPr>
            <a:r>
              <a:rPr lang="pl-PL" sz="1200"/>
              <a:t>mniej = lepiej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'Test Sunspider'!$A$1:$A$8</c:f>
              <c:strCache>
                <c:ptCount val="8"/>
                <c:pt idx="0">
                  <c:v>Internet Explorer 8</c:v>
                </c:pt>
                <c:pt idx="1">
                  <c:v>Firefox 3.6.3</c:v>
                </c:pt>
                <c:pt idx="2">
                  <c:v>Firefox 3.7a6pre</c:v>
                </c:pt>
                <c:pt idx="3">
                  <c:v>Opera 10.53</c:v>
                </c:pt>
                <c:pt idx="4">
                  <c:v>Safari 5</c:v>
                </c:pt>
                <c:pt idx="5">
                  <c:v>Google Chrome stable</c:v>
                </c:pt>
                <c:pt idx="6">
                  <c:v>Opera 10.60 beta</c:v>
                </c:pt>
                <c:pt idx="7">
                  <c:v>Google Chrome dev</c:v>
                </c:pt>
              </c:strCache>
            </c:strRef>
          </c:cat>
          <c:val>
            <c:numRef>
              <c:f>'Test Sunspider'!$B$1:$B$8</c:f>
              <c:numCache>
                <c:formatCode>General</c:formatCode>
                <c:ptCount val="8"/>
                <c:pt idx="0">
                  <c:v>5028.7333333333327</c:v>
                </c:pt>
                <c:pt idx="1">
                  <c:v>953.79999999999984</c:v>
                </c:pt>
                <c:pt idx="2">
                  <c:v>703.4</c:v>
                </c:pt>
                <c:pt idx="3">
                  <c:v>448.73333333333335</c:v>
                </c:pt>
                <c:pt idx="4">
                  <c:v>441.93333333333334</c:v>
                </c:pt>
                <c:pt idx="5">
                  <c:v>422.26666666666665</c:v>
                </c:pt>
                <c:pt idx="6">
                  <c:v>412.93333333333339</c:v>
                </c:pt>
                <c:pt idx="7">
                  <c:v>394.46666666666664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25984"/>
        <c:axId val="38827904"/>
      </c:barChart>
      <c:catAx>
        <c:axId val="38825984"/>
        <c:scaling>
          <c:orientation val="minMax"/>
        </c:scaling>
        <c:delete val="0"/>
        <c:axPos val="l"/>
        <c:majorTickMark val="none"/>
        <c:minorTickMark val="none"/>
        <c:tickLblPos val="nextTo"/>
        <c:crossAx val="38827904"/>
        <c:crosses val="autoZero"/>
        <c:auto val="1"/>
        <c:lblAlgn val="ctr"/>
        <c:lblOffset val="100"/>
        <c:noMultiLvlLbl val="0"/>
      </c:catAx>
      <c:valAx>
        <c:axId val="388279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3882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Wynik w benchmarku</a:t>
            </a:r>
            <a:r>
              <a:rPr lang="pl-PL" baseline="0"/>
              <a:t> Peacekeeper</a:t>
            </a:r>
          </a:p>
          <a:p>
            <a:pPr>
              <a:defRPr/>
            </a:pPr>
            <a:r>
              <a:rPr lang="pl-PL" sz="1200" baseline="0"/>
              <a:t>więcej = lepiej</a:t>
            </a:r>
            <a:endParaRPr lang="pl-PL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'Test Peacekeeper'!$A$1:$A$8</c:f>
              <c:strCache>
                <c:ptCount val="8"/>
                <c:pt idx="0">
                  <c:v>Internet Explorer 8</c:v>
                </c:pt>
                <c:pt idx="1">
                  <c:v>Firefox 3.6.3</c:v>
                </c:pt>
                <c:pt idx="2">
                  <c:v>Firefox 3.7a6pre</c:v>
                </c:pt>
                <c:pt idx="3">
                  <c:v>Safari 5</c:v>
                </c:pt>
                <c:pt idx="4">
                  <c:v>Opera 10.53</c:v>
                </c:pt>
                <c:pt idx="5">
                  <c:v>Google Chrome dev</c:v>
                </c:pt>
                <c:pt idx="6">
                  <c:v>Google Chrome stable</c:v>
                </c:pt>
                <c:pt idx="7">
                  <c:v>Opera 10.60 beta</c:v>
                </c:pt>
              </c:strCache>
            </c:strRef>
          </c:cat>
          <c:val>
            <c:numRef>
              <c:f>'Test Peacekeeper'!$B$1:$B$8</c:f>
              <c:numCache>
                <c:formatCode>General</c:formatCode>
                <c:ptCount val="8"/>
                <c:pt idx="0">
                  <c:v>810.33333333333337</c:v>
                </c:pt>
                <c:pt idx="1">
                  <c:v>2394.6666666666665</c:v>
                </c:pt>
                <c:pt idx="2">
                  <c:v>2780.6666666666665</c:v>
                </c:pt>
                <c:pt idx="3">
                  <c:v>3417.6666666666665</c:v>
                </c:pt>
                <c:pt idx="4">
                  <c:v>3853</c:v>
                </c:pt>
                <c:pt idx="5">
                  <c:v>4970.666666666667</c:v>
                </c:pt>
                <c:pt idx="6">
                  <c:v>5467.666666666667</c:v>
                </c:pt>
                <c:pt idx="7">
                  <c:v>5674.333333333333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21504"/>
        <c:axId val="39723392"/>
      </c:barChart>
      <c:catAx>
        <c:axId val="39221504"/>
        <c:scaling>
          <c:orientation val="minMax"/>
        </c:scaling>
        <c:delete val="0"/>
        <c:axPos val="l"/>
        <c:majorTickMark val="none"/>
        <c:minorTickMark val="none"/>
        <c:tickLblPos val="nextTo"/>
        <c:crossAx val="39723392"/>
        <c:crosses val="autoZero"/>
        <c:auto val="1"/>
        <c:lblAlgn val="ctr"/>
        <c:lblOffset val="100"/>
        <c:noMultiLvlLbl val="0"/>
      </c:catAx>
      <c:valAx>
        <c:axId val="397233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39221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Wynik w teście Google V8</a:t>
            </a:r>
          </a:p>
          <a:p>
            <a:pPr>
              <a:defRPr/>
            </a:pPr>
            <a:r>
              <a:rPr lang="pl-PL" sz="1200"/>
              <a:t>więcej</a:t>
            </a:r>
            <a:r>
              <a:rPr lang="pl-PL" sz="1200" baseline="0"/>
              <a:t> = lepiej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'Test Google V8'!$A$1:$A$8</c:f>
              <c:strCache>
                <c:ptCount val="8"/>
                <c:pt idx="0">
                  <c:v>Internet Explorer 8</c:v>
                </c:pt>
                <c:pt idx="1">
                  <c:v>Firefox 3.6.3</c:v>
                </c:pt>
                <c:pt idx="2">
                  <c:v>Firefox 3.7a6pre</c:v>
                </c:pt>
                <c:pt idx="3">
                  <c:v>Safari 5</c:v>
                </c:pt>
                <c:pt idx="4">
                  <c:v>Opera 10.53</c:v>
                </c:pt>
                <c:pt idx="5">
                  <c:v>Opera 10.60 beta</c:v>
                </c:pt>
                <c:pt idx="6">
                  <c:v>Google Chrome stable</c:v>
                </c:pt>
                <c:pt idx="7">
                  <c:v>Google Chrome dev</c:v>
                </c:pt>
              </c:strCache>
            </c:strRef>
          </c:cat>
          <c:val>
            <c:numRef>
              <c:f>'Test Google V8'!$B$1:$B$8</c:f>
              <c:numCache>
                <c:formatCode>General</c:formatCode>
                <c:ptCount val="8"/>
                <c:pt idx="0">
                  <c:v>14.096666666666666</c:v>
                </c:pt>
                <c:pt idx="1">
                  <c:v>389.66666666666669</c:v>
                </c:pt>
                <c:pt idx="2">
                  <c:v>898</c:v>
                </c:pt>
                <c:pt idx="3">
                  <c:v>2368</c:v>
                </c:pt>
                <c:pt idx="4">
                  <c:v>3418.3333333333335</c:v>
                </c:pt>
                <c:pt idx="5">
                  <c:v>3457</c:v>
                </c:pt>
                <c:pt idx="6">
                  <c:v>4795.333333333333</c:v>
                </c:pt>
                <c:pt idx="7">
                  <c:v>6581.333333333333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5504"/>
        <c:axId val="42887040"/>
      </c:barChart>
      <c:catAx>
        <c:axId val="42885504"/>
        <c:scaling>
          <c:orientation val="minMax"/>
        </c:scaling>
        <c:delete val="0"/>
        <c:axPos val="l"/>
        <c:majorTickMark val="none"/>
        <c:minorTickMark val="none"/>
        <c:tickLblPos val="nextTo"/>
        <c:crossAx val="42887040"/>
        <c:crosses val="autoZero"/>
        <c:auto val="1"/>
        <c:lblAlgn val="ctr"/>
        <c:lblOffset val="100"/>
        <c:noMultiLvlLbl val="0"/>
      </c:catAx>
      <c:valAx>
        <c:axId val="428870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4288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Wynik w teście ACID 3</a:t>
            </a:r>
          </a:p>
          <a:p>
            <a:pPr>
              <a:defRPr/>
            </a:pPr>
            <a:r>
              <a:rPr lang="pl-PL" sz="1200"/>
              <a:t>więcej = lepiej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'Test ACID 3'!$A$1:$A$8</c:f>
              <c:strCache>
                <c:ptCount val="8"/>
                <c:pt idx="0">
                  <c:v>Internet Explorer 8</c:v>
                </c:pt>
                <c:pt idx="1">
                  <c:v>Firefox 3.6.3</c:v>
                </c:pt>
                <c:pt idx="2">
                  <c:v>Firefox 3.7a6pre</c:v>
                </c:pt>
                <c:pt idx="3">
                  <c:v>Opera 10.53</c:v>
                </c:pt>
                <c:pt idx="4">
                  <c:v>Opera 10.60 beta</c:v>
                </c:pt>
                <c:pt idx="5">
                  <c:v>Google Chrome stable</c:v>
                </c:pt>
                <c:pt idx="6">
                  <c:v>Google Chrome dev</c:v>
                </c:pt>
                <c:pt idx="7">
                  <c:v>Safari 5</c:v>
                </c:pt>
              </c:strCache>
            </c:strRef>
          </c:cat>
          <c:val>
            <c:numRef>
              <c:f>'Test ACID 3'!$B$1:$B$8</c:f>
              <c:numCache>
                <c:formatCode>General</c:formatCode>
                <c:ptCount val="8"/>
                <c:pt idx="0">
                  <c:v>20</c:v>
                </c:pt>
                <c:pt idx="1">
                  <c:v>94</c:v>
                </c:pt>
                <c:pt idx="2">
                  <c:v>97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90144"/>
        <c:axId val="72392064"/>
      </c:barChart>
      <c:catAx>
        <c:axId val="72390144"/>
        <c:scaling>
          <c:orientation val="minMax"/>
        </c:scaling>
        <c:delete val="0"/>
        <c:axPos val="l"/>
        <c:majorTickMark val="none"/>
        <c:minorTickMark val="none"/>
        <c:tickLblPos val="nextTo"/>
        <c:crossAx val="72392064"/>
        <c:crosses val="autoZero"/>
        <c:auto val="1"/>
        <c:lblAlgn val="ctr"/>
        <c:lblOffset val="100"/>
        <c:noMultiLvlLbl val="0"/>
      </c:catAx>
      <c:valAx>
        <c:axId val="723920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7239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</a:t>
            </a:r>
            <a:r>
              <a:rPr lang="pl-PL"/>
              <a:t>ynik w teście HTML 5</a:t>
            </a:r>
          </a:p>
          <a:p>
            <a:pPr>
              <a:defRPr/>
            </a:pPr>
            <a:r>
              <a:rPr lang="pl-PL" sz="1200"/>
              <a:t>więcej = lepiej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'Test HTML5'!$A$1:$A$8</c:f>
              <c:strCache>
                <c:ptCount val="8"/>
                <c:pt idx="0">
                  <c:v>Internet Explorer 8</c:v>
                </c:pt>
                <c:pt idx="1">
                  <c:v>Opera 10.53</c:v>
                </c:pt>
                <c:pt idx="2">
                  <c:v>Firefox 3.6.3</c:v>
                </c:pt>
                <c:pt idx="3">
                  <c:v>Safari 5</c:v>
                </c:pt>
                <c:pt idx="4">
                  <c:v>Opera 10.60 beta</c:v>
                </c:pt>
                <c:pt idx="5">
                  <c:v>Firefox 3.7a6pre</c:v>
                </c:pt>
                <c:pt idx="6">
                  <c:v>Google Chrome stable</c:v>
                </c:pt>
                <c:pt idx="7">
                  <c:v>Google Chrome dev</c:v>
                </c:pt>
              </c:strCache>
            </c:strRef>
          </c:cat>
          <c:val>
            <c:numRef>
              <c:f>'Test HTML5'!$B$1:$B$8</c:f>
              <c:numCache>
                <c:formatCode>0.00</c:formatCode>
                <c:ptCount val="8"/>
                <c:pt idx="0">
                  <c:v>27</c:v>
                </c:pt>
                <c:pt idx="1">
                  <c:v>133</c:v>
                </c:pt>
                <c:pt idx="2">
                  <c:v>143</c:v>
                </c:pt>
                <c:pt idx="3">
                  <c:v>165</c:v>
                </c:pt>
                <c:pt idx="4">
                  <c:v>166</c:v>
                </c:pt>
                <c:pt idx="5">
                  <c:v>185</c:v>
                </c:pt>
                <c:pt idx="6">
                  <c:v>204</c:v>
                </c:pt>
                <c:pt idx="7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62240"/>
        <c:axId val="93964160"/>
      </c:barChart>
      <c:catAx>
        <c:axId val="93962240"/>
        <c:scaling>
          <c:orientation val="minMax"/>
        </c:scaling>
        <c:delete val="0"/>
        <c:axPos val="l"/>
        <c:majorTickMark val="none"/>
        <c:minorTickMark val="none"/>
        <c:tickLblPos val="nextTo"/>
        <c:crossAx val="93964160"/>
        <c:crosses val="autoZero"/>
        <c:auto val="1"/>
        <c:lblAlgn val="ctr"/>
        <c:lblOffset val="100"/>
        <c:noMultiLvlLbl val="0"/>
      </c:catAx>
      <c:valAx>
        <c:axId val="93964160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9396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Wynik</a:t>
            </a:r>
            <a:r>
              <a:rPr lang="pl-PL" baseline="0"/>
              <a:t> w teście selektorów CSS 3</a:t>
            </a:r>
          </a:p>
          <a:p>
            <a:pPr>
              <a:defRPr/>
            </a:pPr>
            <a:r>
              <a:rPr lang="pl-PL" sz="1200" baseline="0"/>
              <a:t>więcej = lepiej</a:t>
            </a:r>
            <a:endParaRPr lang="pl-PL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'Test CSS3'!$A$1:$A$8</c:f>
              <c:strCache>
                <c:ptCount val="8"/>
                <c:pt idx="0">
                  <c:v>Internet Explorer 8</c:v>
                </c:pt>
                <c:pt idx="1">
                  <c:v>Firefox 3.7a6pre</c:v>
                </c:pt>
                <c:pt idx="2">
                  <c:v>Google Chrome dev</c:v>
                </c:pt>
                <c:pt idx="3">
                  <c:v>Safari 5</c:v>
                </c:pt>
                <c:pt idx="4">
                  <c:v>Firefox 3.6.3</c:v>
                </c:pt>
                <c:pt idx="5">
                  <c:v>Opera 10.53</c:v>
                </c:pt>
                <c:pt idx="6">
                  <c:v>Opera 10.60 beta</c:v>
                </c:pt>
                <c:pt idx="7">
                  <c:v>Google Chrome stable</c:v>
                </c:pt>
              </c:strCache>
            </c:strRef>
          </c:cat>
          <c:val>
            <c:numRef>
              <c:f>'Test CSS3'!$B$1:$B$8</c:f>
              <c:numCache>
                <c:formatCode>General</c:formatCode>
                <c:ptCount val="8"/>
                <c:pt idx="0">
                  <c:v>349</c:v>
                </c:pt>
                <c:pt idx="1">
                  <c:v>576</c:v>
                </c:pt>
                <c:pt idx="2">
                  <c:v>576</c:v>
                </c:pt>
                <c:pt idx="3">
                  <c:v>576</c:v>
                </c:pt>
                <c:pt idx="4">
                  <c:v>578</c:v>
                </c:pt>
                <c:pt idx="5">
                  <c:v>578</c:v>
                </c:pt>
                <c:pt idx="6">
                  <c:v>578</c:v>
                </c:pt>
                <c:pt idx="7">
                  <c:v>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16288"/>
        <c:axId val="95438336"/>
      </c:barChart>
      <c:catAx>
        <c:axId val="95116288"/>
        <c:scaling>
          <c:orientation val="minMax"/>
        </c:scaling>
        <c:delete val="0"/>
        <c:axPos val="l"/>
        <c:majorTickMark val="none"/>
        <c:minorTickMark val="none"/>
        <c:tickLblPos val="nextTo"/>
        <c:crossAx val="95438336"/>
        <c:crosses val="autoZero"/>
        <c:auto val="1"/>
        <c:lblAlgn val="ctr"/>
        <c:lblOffset val="100"/>
        <c:noMultiLvlLbl val="0"/>
      </c:catAx>
      <c:valAx>
        <c:axId val="954383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9511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600"/>
              <a:t>Zużycie pamięci przy otwartych 5 kartach</a:t>
            </a:r>
          </a:p>
          <a:p>
            <a:pPr>
              <a:defRPr/>
            </a:pPr>
            <a:r>
              <a:rPr lang="pl-PL" sz="1200"/>
              <a:t>mniej = lepiej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'Zużycie pamięci'!$A$1:$A$8</c:f>
              <c:strCache>
                <c:ptCount val="8"/>
                <c:pt idx="0">
                  <c:v>Google Chrome dev</c:v>
                </c:pt>
                <c:pt idx="1">
                  <c:v>Google Chrome stable</c:v>
                </c:pt>
                <c:pt idx="2">
                  <c:v>Safari 5</c:v>
                </c:pt>
                <c:pt idx="3">
                  <c:v>Internet Explorer 8</c:v>
                </c:pt>
                <c:pt idx="4">
                  <c:v>Opera 10.53</c:v>
                </c:pt>
                <c:pt idx="5">
                  <c:v>Opera 10.60 beta</c:v>
                </c:pt>
                <c:pt idx="6">
                  <c:v>Firefox 3.6.3</c:v>
                </c:pt>
                <c:pt idx="7">
                  <c:v>Firefox 3.7a6pre</c:v>
                </c:pt>
              </c:strCache>
            </c:strRef>
          </c:cat>
          <c:val>
            <c:numRef>
              <c:f>'Zużycie pamięci'!$B$1:$B$8</c:f>
              <c:numCache>
                <c:formatCode>0.00</c:formatCode>
                <c:ptCount val="8"/>
                <c:pt idx="0">
                  <c:v>268.9921875</c:v>
                </c:pt>
                <c:pt idx="1">
                  <c:v>253.765625</c:v>
                </c:pt>
                <c:pt idx="2">
                  <c:v>199.5234375</c:v>
                </c:pt>
                <c:pt idx="3">
                  <c:v>163.70703125</c:v>
                </c:pt>
                <c:pt idx="4">
                  <c:v>137.07421875</c:v>
                </c:pt>
                <c:pt idx="5">
                  <c:v>131.66015625</c:v>
                </c:pt>
                <c:pt idx="6">
                  <c:v>90.83984375</c:v>
                </c:pt>
                <c:pt idx="7">
                  <c:v>85.03515625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16224"/>
        <c:axId val="38937728"/>
      </c:barChart>
      <c:catAx>
        <c:axId val="97316224"/>
        <c:scaling>
          <c:orientation val="minMax"/>
        </c:scaling>
        <c:delete val="0"/>
        <c:axPos val="l"/>
        <c:majorTickMark val="none"/>
        <c:minorTickMark val="none"/>
        <c:tickLblPos val="nextTo"/>
        <c:crossAx val="38937728"/>
        <c:crosses val="autoZero"/>
        <c:auto val="1"/>
        <c:lblAlgn val="ctr"/>
        <c:lblOffset val="100"/>
        <c:noMultiLvlLbl val="0"/>
      </c:catAx>
      <c:valAx>
        <c:axId val="38937728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9731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23811</xdr:rowOff>
    </xdr:from>
    <xdr:to>
      <xdr:col>10</xdr:col>
      <xdr:colOff>476250</xdr:colOff>
      <xdr:row>18</xdr:row>
      <xdr:rowOff>9524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9525</xdr:rowOff>
    </xdr:from>
    <xdr:to>
      <xdr:col>10</xdr:col>
      <xdr:colOff>314325</xdr:colOff>
      <xdr:row>17</xdr:row>
      <xdr:rowOff>180975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14287</xdr:rowOff>
    </xdr:from>
    <xdr:to>
      <xdr:col>10</xdr:col>
      <xdr:colOff>304800</xdr:colOff>
      <xdr:row>18</xdr:row>
      <xdr:rowOff>9525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185736</xdr:rowOff>
    </xdr:from>
    <xdr:to>
      <xdr:col>10</xdr:col>
      <xdr:colOff>304800</xdr:colOff>
      <xdr:row>17</xdr:row>
      <xdr:rowOff>190499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14286</xdr:rowOff>
    </xdr:from>
    <xdr:to>
      <xdr:col>10</xdr:col>
      <xdr:colOff>295275</xdr:colOff>
      <xdr:row>17</xdr:row>
      <xdr:rowOff>190499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4762</xdr:rowOff>
    </xdr:from>
    <xdr:to>
      <xdr:col>10</xdr:col>
      <xdr:colOff>314325</xdr:colOff>
      <xdr:row>18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4762</xdr:rowOff>
    </xdr:from>
    <xdr:to>
      <xdr:col>10</xdr:col>
      <xdr:colOff>314325</xdr:colOff>
      <xdr:row>18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8"/>
  <sheetViews>
    <sheetView zoomScaleNormal="100" workbookViewId="0">
      <selection activeCell="A13" sqref="A13"/>
    </sheetView>
  </sheetViews>
  <sheetFormatPr defaultRowHeight="15" x14ac:dyDescent="0.25"/>
  <cols>
    <col min="1" max="1" width="44.85546875" bestFit="1" customWidth="1"/>
    <col min="4" max="4" width="9.140625" customWidth="1"/>
  </cols>
  <sheetData>
    <row r="1" spans="1:37" x14ac:dyDescent="0.25">
      <c r="A1" s="3" t="s">
        <v>0</v>
      </c>
      <c r="B1" s="34" t="s">
        <v>21</v>
      </c>
      <c r="C1" s="31"/>
      <c r="D1" s="31"/>
      <c r="E1" s="32"/>
      <c r="F1" s="34" t="s">
        <v>2</v>
      </c>
      <c r="G1" s="31"/>
      <c r="H1" s="31"/>
      <c r="I1" s="32"/>
      <c r="J1" s="34" t="s">
        <v>2</v>
      </c>
      <c r="K1" s="31"/>
      <c r="L1" s="31"/>
      <c r="M1" s="32"/>
      <c r="N1" s="34" t="s">
        <v>3</v>
      </c>
      <c r="O1" s="31"/>
      <c r="P1" s="31"/>
      <c r="Q1" s="32"/>
      <c r="R1" s="34" t="s">
        <v>3</v>
      </c>
      <c r="S1" s="31"/>
      <c r="T1" s="31"/>
      <c r="U1" s="32"/>
      <c r="V1" s="34" t="s">
        <v>4</v>
      </c>
      <c r="W1" s="31"/>
      <c r="X1" s="31"/>
      <c r="Y1" s="32"/>
      <c r="Z1" s="34" t="s">
        <v>4</v>
      </c>
      <c r="AA1" s="31"/>
      <c r="AB1" s="31"/>
      <c r="AC1" s="32"/>
      <c r="AD1" s="31" t="s">
        <v>5</v>
      </c>
      <c r="AE1" s="31"/>
      <c r="AF1" s="31"/>
      <c r="AG1" s="32"/>
    </row>
    <row r="2" spans="1:37" x14ac:dyDescent="0.25">
      <c r="A2" s="1" t="s">
        <v>1</v>
      </c>
      <c r="B2" s="33" t="s">
        <v>6</v>
      </c>
      <c r="C2" s="29"/>
      <c r="D2" s="29"/>
      <c r="E2" s="30"/>
      <c r="F2" s="33" t="s">
        <v>7</v>
      </c>
      <c r="G2" s="29"/>
      <c r="H2" s="29"/>
      <c r="I2" s="30"/>
      <c r="J2" s="33" t="s">
        <v>20</v>
      </c>
      <c r="K2" s="29"/>
      <c r="L2" s="29"/>
      <c r="M2" s="30"/>
      <c r="N2" s="33" t="s">
        <v>8</v>
      </c>
      <c r="O2" s="29"/>
      <c r="P2" s="29"/>
      <c r="Q2" s="30"/>
      <c r="R2" s="33" t="s">
        <v>19</v>
      </c>
      <c r="S2" s="29"/>
      <c r="T2" s="29"/>
      <c r="U2" s="30"/>
      <c r="V2" s="33" t="s">
        <v>22</v>
      </c>
      <c r="W2" s="29"/>
      <c r="X2" s="29"/>
      <c r="Y2" s="30"/>
      <c r="Z2" s="33" t="s">
        <v>23</v>
      </c>
      <c r="AA2" s="29"/>
      <c r="AB2" s="29"/>
      <c r="AC2" s="30"/>
      <c r="AD2" s="29">
        <v>5</v>
      </c>
      <c r="AE2" s="29"/>
      <c r="AF2" s="29"/>
      <c r="AG2" s="30"/>
    </row>
    <row r="3" spans="1:37" x14ac:dyDescent="0.25">
      <c r="A3" s="4" t="s">
        <v>9</v>
      </c>
      <c r="B3" s="5">
        <v>1</v>
      </c>
      <c r="C3" s="6">
        <v>2</v>
      </c>
      <c r="D3" s="6">
        <v>3</v>
      </c>
      <c r="E3" s="7" t="s">
        <v>10</v>
      </c>
      <c r="F3" s="13">
        <v>1</v>
      </c>
      <c r="G3" s="13">
        <v>2</v>
      </c>
      <c r="H3" s="13">
        <v>3</v>
      </c>
      <c r="I3" s="14" t="s">
        <v>10</v>
      </c>
      <c r="J3" s="13">
        <v>1</v>
      </c>
      <c r="K3" s="13">
        <v>2</v>
      </c>
      <c r="L3" s="13">
        <v>3</v>
      </c>
      <c r="M3" s="14" t="s">
        <v>10</v>
      </c>
      <c r="N3" s="13">
        <v>1</v>
      </c>
      <c r="O3" s="13">
        <v>2</v>
      </c>
      <c r="P3" s="13">
        <v>3</v>
      </c>
      <c r="Q3" s="14" t="s">
        <v>10</v>
      </c>
      <c r="R3" s="13">
        <v>1</v>
      </c>
      <c r="S3" s="13">
        <v>2</v>
      </c>
      <c r="T3" s="13">
        <v>3</v>
      </c>
      <c r="U3" s="14" t="s">
        <v>10</v>
      </c>
      <c r="V3" s="13">
        <v>1</v>
      </c>
      <c r="W3" s="13">
        <v>2</v>
      </c>
      <c r="X3" s="13">
        <v>3</v>
      </c>
      <c r="Y3" s="14" t="s">
        <v>10</v>
      </c>
      <c r="Z3" s="13">
        <v>1</v>
      </c>
      <c r="AA3" s="13">
        <v>2</v>
      </c>
      <c r="AB3" s="13">
        <v>3</v>
      </c>
      <c r="AC3" s="14" t="s">
        <v>10</v>
      </c>
      <c r="AD3" s="6">
        <v>1</v>
      </c>
      <c r="AE3" s="6">
        <v>2</v>
      </c>
      <c r="AF3" s="6">
        <v>3</v>
      </c>
      <c r="AG3" s="7" t="s">
        <v>10</v>
      </c>
    </row>
    <row r="4" spans="1:37" x14ac:dyDescent="0.25">
      <c r="A4" s="8" t="s">
        <v>11</v>
      </c>
      <c r="B4" s="20">
        <v>5153.8</v>
      </c>
      <c r="C4" s="20">
        <v>4954</v>
      </c>
      <c r="D4" s="21">
        <v>4978.3999999999996</v>
      </c>
      <c r="E4" s="22">
        <f>AVERAGE(B4:D4)</f>
        <v>5028.7333333333327</v>
      </c>
      <c r="F4" s="23">
        <v>918.2</v>
      </c>
      <c r="G4" s="24">
        <v>982.4</v>
      </c>
      <c r="H4" s="24">
        <v>960.8</v>
      </c>
      <c r="I4" s="22">
        <f>AVERAGE(F4:H4)</f>
        <v>953.79999999999984</v>
      </c>
      <c r="J4" s="25">
        <v>721.6</v>
      </c>
      <c r="K4" s="25">
        <v>710</v>
      </c>
      <c r="L4" s="21">
        <v>678.6</v>
      </c>
      <c r="M4" s="22">
        <f>AVERAGE(J4:L4)</f>
        <v>703.4</v>
      </c>
      <c r="N4" s="21">
        <v>446</v>
      </c>
      <c r="O4" s="21">
        <v>462.6</v>
      </c>
      <c r="P4" s="21">
        <v>437.6</v>
      </c>
      <c r="Q4" s="22">
        <f>AVERAGE(N4:P4)</f>
        <v>448.73333333333335</v>
      </c>
      <c r="R4" s="21">
        <v>423</v>
      </c>
      <c r="S4" s="21">
        <v>396.2</v>
      </c>
      <c r="T4" s="21">
        <v>419.6</v>
      </c>
      <c r="U4" s="22">
        <f>AVERAGE(R4:T4)</f>
        <v>412.93333333333339</v>
      </c>
      <c r="V4" s="21">
        <v>433</v>
      </c>
      <c r="W4" s="21">
        <v>413.4</v>
      </c>
      <c r="X4" s="21">
        <v>420.4</v>
      </c>
      <c r="Y4" s="22">
        <f>AVERAGE(V4:X4)</f>
        <v>422.26666666666665</v>
      </c>
      <c r="Z4" s="21">
        <v>404.4</v>
      </c>
      <c r="AA4" s="21">
        <v>378.2</v>
      </c>
      <c r="AB4" s="21">
        <v>400.8</v>
      </c>
      <c r="AC4" s="22">
        <f>AVERAGE(Z4:AB4)</f>
        <v>394.46666666666664</v>
      </c>
      <c r="AD4" s="21">
        <v>434</v>
      </c>
      <c r="AE4" s="21">
        <v>442.6</v>
      </c>
      <c r="AF4" s="21">
        <v>449.2</v>
      </c>
      <c r="AG4" s="22">
        <f>AVERAGE(AD4:AF4)</f>
        <v>441.93333333333334</v>
      </c>
    </row>
    <row r="5" spans="1:37" x14ac:dyDescent="0.25">
      <c r="A5" s="8" t="s">
        <v>12</v>
      </c>
      <c r="B5" s="1">
        <v>812</v>
      </c>
      <c r="C5" s="2">
        <v>808</v>
      </c>
      <c r="D5" s="2">
        <v>811</v>
      </c>
      <c r="E5" s="22">
        <f t="shared" ref="E5:E6" si="0">AVERAGE(B5:D5)</f>
        <v>810.33333333333337</v>
      </c>
      <c r="F5" s="18">
        <v>2059</v>
      </c>
      <c r="G5" s="19">
        <v>2518</v>
      </c>
      <c r="H5" s="19">
        <v>2607</v>
      </c>
      <c r="I5" s="22">
        <f t="shared" ref="I5:I6" si="1">AVERAGE(F5:H5)</f>
        <v>2394.6666666666665</v>
      </c>
      <c r="J5" s="9">
        <v>2769</v>
      </c>
      <c r="K5" s="9">
        <v>2764</v>
      </c>
      <c r="L5" s="9">
        <v>2809</v>
      </c>
      <c r="M5" s="22">
        <f t="shared" ref="M5" si="2">AVERAGE(J5:L5)</f>
        <v>2780.6666666666665</v>
      </c>
      <c r="N5" s="9">
        <v>3696</v>
      </c>
      <c r="O5" s="9">
        <v>3930</v>
      </c>
      <c r="P5" s="9">
        <v>3933</v>
      </c>
      <c r="Q5" s="22">
        <f t="shared" ref="Q5:Q6" si="3">AVERAGE(N5:P5)</f>
        <v>3853</v>
      </c>
      <c r="R5" s="9">
        <v>5683</v>
      </c>
      <c r="S5" s="9">
        <v>5611</v>
      </c>
      <c r="T5" s="9">
        <v>5729</v>
      </c>
      <c r="U5" s="22">
        <f t="shared" ref="U5:U6" si="4">AVERAGE(R5:T5)</f>
        <v>5674.333333333333</v>
      </c>
      <c r="V5" s="9">
        <v>5530</v>
      </c>
      <c r="W5" s="9">
        <v>5629</v>
      </c>
      <c r="X5" s="9">
        <v>5244</v>
      </c>
      <c r="Y5" s="22">
        <f t="shared" ref="Y5:Y6" si="5">AVERAGE(V5:X5)</f>
        <v>5467.666666666667</v>
      </c>
      <c r="Z5" s="9">
        <v>4910</v>
      </c>
      <c r="AA5" s="9">
        <v>4918</v>
      </c>
      <c r="AB5" s="9">
        <v>5084</v>
      </c>
      <c r="AC5" s="22">
        <f t="shared" ref="AC5:AC6" si="6">AVERAGE(Z5:AB5)</f>
        <v>4970.666666666667</v>
      </c>
      <c r="AD5" s="9">
        <v>3469</v>
      </c>
      <c r="AE5" s="9">
        <v>3417</v>
      </c>
      <c r="AF5" s="9">
        <v>3367</v>
      </c>
      <c r="AG5" s="22">
        <f t="shared" ref="AG5:AG6" si="7">AVERAGE(AD5:AF5)</f>
        <v>3417.6666666666665</v>
      </c>
    </row>
    <row r="6" spans="1:37" x14ac:dyDescent="0.25">
      <c r="A6" s="8" t="s">
        <v>13</v>
      </c>
      <c r="B6" s="10">
        <v>9.89</v>
      </c>
      <c r="C6" s="11">
        <v>19.2</v>
      </c>
      <c r="D6" s="12">
        <v>13.2</v>
      </c>
      <c r="E6" s="22">
        <f t="shared" si="0"/>
        <v>14.096666666666666</v>
      </c>
      <c r="F6" s="18">
        <v>401</v>
      </c>
      <c r="G6" s="19">
        <v>350</v>
      </c>
      <c r="H6" s="19">
        <v>418</v>
      </c>
      <c r="I6" s="22">
        <f t="shared" si="1"/>
        <v>389.66666666666669</v>
      </c>
      <c r="J6" s="9">
        <v>864</v>
      </c>
      <c r="K6" s="9">
        <v>915</v>
      </c>
      <c r="L6" s="9">
        <v>915</v>
      </c>
      <c r="M6" s="22">
        <f>AVERAGE(J6:L6)</f>
        <v>898</v>
      </c>
      <c r="N6" s="9">
        <v>3433</v>
      </c>
      <c r="O6" s="9">
        <v>3423</v>
      </c>
      <c r="P6" s="9">
        <v>3399</v>
      </c>
      <c r="Q6" s="22">
        <f t="shared" si="3"/>
        <v>3418.3333333333335</v>
      </c>
      <c r="R6" s="9">
        <v>3520</v>
      </c>
      <c r="S6" s="9">
        <v>3364</v>
      </c>
      <c r="T6" s="9">
        <v>3487</v>
      </c>
      <c r="U6" s="22">
        <f t="shared" si="4"/>
        <v>3457</v>
      </c>
      <c r="V6" s="9">
        <v>4971</v>
      </c>
      <c r="W6" s="9">
        <v>4785</v>
      </c>
      <c r="X6" s="9">
        <v>4630</v>
      </c>
      <c r="Y6" s="22">
        <f t="shared" si="5"/>
        <v>4795.333333333333</v>
      </c>
      <c r="Z6" s="9">
        <v>6688</v>
      </c>
      <c r="AA6" s="9">
        <v>6544</v>
      </c>
      <c r="AB6" s="9">
        <v>6512</v>
      </c>
      <c r="AC6" s="22">
        <f t="shared" si="6"/>
        <v>6581.333333333333</v>
      </c>
      <c r="AD6" s="9">
        <v>2344</v>
      </c>
      <c r="AE6" s="9">
        <v>2425</v>
      </c>
      <c r="AF6" s="9">
        <v>2335</v>
      </c>
      <c r="AG6" s="22">
        <f t="shared" si="7"/>
        <v>2368</v>
      </c>
    </row>
    <row r="7" spans="1:37" x14ac:dyDescent="0.25">
      <c r="A7" s="8" t="s">
        <v>14</v>
      </c>
      <c r="B7" s="33">
        <v>20</v>
      </c>
      <c r="C7" s="29"/>
      <c r="D7" s="29"/>
      <c r="E7" s="30"/>
      <c r="F7" s="33">
        <v>94</v>
      </c>
      <c r="G7" s="29"/>
      <c r="H7" s="29"/>
      <c r="I7" s="30"/>
      <c r="J7" s="33">
        <v>97</v>
      </c>
      <c r="K7" s="29"/>
      <c r="L7" s="29"/>
      <c r="M7" s="30"/>
      <c r="N7" s="33">
        <v>100</v>
      </c>
      <c r="O7" s="29"/>
      <c r="P7" s="29"/>
      <c r="Q7" s="30"/>
      <c r="R7" s="33">
        <v>100</v>
      </c>
      <c r="S7" s="29"/>
      <c r="T7" s="29"/>
      <c r="U7" s="30"/>
      <c r="V7" s="33">
        <v>100</v>
      </c>
      <c r="W7" s="29"/>
      <c r="X7" s="29"/>
      <c r="Y7" s="30"/>
      <c r="Z7" s="33">
        <v>100</v>
      </c>
      <c r="AA7" s="29"/>
      <c r="AB7" s="29"/>
      <c r="AC7" s="30"/>
      <c r="AD7" s="33">
        <v>100</v>
      </c>
      <c r="AE7" s="29"/>
      <c r="AF7" s="29"/>
      <c r="AG7" s="30"/>
    </row>
    <row r="8" spans="1:37" x14ac:dyDescent="0.25">
      <c r="A8" s="8" t="s">
        <v>15</v>
      </c>
      <c r="B8" s="33">
        <f>27+0</f>
        <v>27</v>
      </c>
      <c r="C8" s="29"/>
      <c r="D8" s="29"/>
      <c r="E8" s="30"/>
      <c r="F8" s="33">
        <f>139+4</f>
        <v>143</v>
      </c>
      <c r="G8" s="29"/>
      <c r="H8" s="29"/>
      <c r="I8" s="30"/>
      <c r="J8" s="33">
        <f>176+9</f>
        <v>185</v>
      </c>
      <c r="K8" s="29"/>
      <c r="L8" s="29"/>
      <c r="M8" s="30"/>
      <c r="N8" s="33">
        <f>129+4</f>
        <v>133</v>
      </c>
      <c r="O8" s="29"/>
      <c r="P8" s="29"/>
      <c r="Q8" s="30"/>
      <c r="R8" s="33">
        <f>159+7</f>
        <v>166</v>
      </c>
      <c r="S8" s="29"/>
      <c r="T8" s="29"/>
      <c r="U8" s="30"/>
      <c r="V8" s="33">
        <f>197+7</f>
        <v>204</v>
      </c>
      <c r="W8" s="29"/>
      <c r="X8" s="29"/>
      <c r="Y8" s="30"/>
      <c r="Z8" s="33">
        <f>217+10</f>
        <v>227</v>
      </c>
      <c r="AA8" s="29"/>
      <c r="AB8" s="29"/>
      <c r="AC8" s="30"/>
      <c r="AD8" s="33">
        <f>165+0</f>
        <v>165</v>
      </c>
      <c r="AE8" s="29"/>
      <c r="AF8" s="29"/>
      <c r="AG8" s="30"/>
    </row>
    <row r="9" spans="1:37" x14ac:dyDescent="0.25">
      <c r="A9" s="8" t="s">
        <v>16</v>
      </c>
      <c r="B9" s="33">
        <v>349</v>
      </c>
      <c r="C9" s="29"/>
      <c r="D9" s="29"/>
      <c r="E9" s="30"/>
      <c r="F9" s="33">
        <v>578</v>
      </c>
      <c r="G9" s="29"/>
      <c r="H9" s="29"/>
      <c r="I9" s="30"/>
      <c r="J9" s="33">
        <v>576</v>
      </c>
      <c r="K9" s="29"/>
      <c r="L9" s="29"/>
      <c r="M9" s="30"/>
      <c r="N9" s="33">
        <v>578</v>
      </c>
      <c r="O9" s="29"/>
      <c r="P9" s="29"/>
      <c r="Q9" s="30"/>
      <c r="R9" s="33">
        <v>578</v>
      </c>
      <c r="S9" s="29"/>
      <c r="T9" s="29"/>
      <c r="U9" s="30"/>
      <c r="V9" s="33">
        <v>578</v>
      </c>
      <c r="W9" s="29"/>
      <c r="X9" s="29"/>
      <c r="Y9" s="30"/>
      <c r="Z9" s="33">
        <v>576</v>
      </c>
      <c r="AA9" s="29"/>
      <c r="AB9" s="29"/>
      <c r="AC9" s="30"/>
      <c r="AD9" s="29">
        <v>576</v>
      </c>
      <c r="AE9" s="29"/>
      <c r="AF9" s="29"/>
      <c r="AG9" s="30"/>
    </row>
    <row r="10" spans="1:37" x14ac:dyDescent="0.25">
      <c r="A10" s="17" t="s">
        <v>17</v>
      </c>
      <c r="B10" s="35">
        <f>167636/1024</f>
        <v>163.70703125</v>
      </c>
      <c r="C10" s="36"/>
      <c r="D10" s="36"/>
      <c r="E10" s="15" t="s">
        <v>18</v>
      </c>
      <c r="F10" s="35">
        <f>93020/1024</f>
        <v>90.83984375</v>
      </c>
      <c r="G10" s="36"/>
      <c r="H10" s="36"/>
      <c r="I10" s="15" t="str">
        <f>$E$10</f>
        <v>MB</v>
      </c>
      <c r="J10" s="35">
        <f>87076/1024</f>
        <v>85.03515625</v>
      </c>
      <c r="K10" s="36"/>
      <c r="L10" s="36"/>
      <c r="M10" s="15" t="str">
        <f>$E$10</f>
        <v>MB</v>
      </c>
      <c r="N10" s="35">
        <f>140364/1024</f>
        <v>137.07421875</v>
      </c>
      <c r="O10" s="36"/>
      <c r="P10" s="36"/>
      <c r="Q10" s="15" t="str">
        <f>$E$10</f>
        <v>MB</v>
      </c>
      <c r="R10" s="35">
        <f>134820/1024</f>
        <v>131.66015625</v>
      </c>
      <c r="S10" s="36"/>
      <c r="T10" s="36"/>
      <c r="U10" s="16" t="str">
        <f>$E$10</f>
        <v>MB</v>
      </c>
      <c r="V10" s="35">
        <f>259856/1024</f>
        <v>253.765625</v>
      </c>
      <c r="W10" s="36"/>
      <c r="X10" s="36"/>
      <c r="Y10" s="15" t="str">
        <f>$E$10</f>
        <v>MB</v>
      </c>
      <c r="Z10" s="35">
        <f>275448/1024</f>
        <v>268.9921875</v>
      </c>
      <c r="AA10" s="36"/>
      <c r="AB10" s="36"/>
      <c r="AC10" s="16" t="str">
        <f>$E$10</f>
        <v>MB</v>
      </c>
      <c r="AD10" s="36">
        <f>204312/1024</f>
        <v>199.5234375</v>
      </c>
      <c r="AE10" s="36"/>
      <c r="AF10" s="36"/>
      <c r="AG10" s="16" t="str">
        <f>$E$10</f>
        <v>MB</v>
      </c>
    </row>
    <row r="11" spans="1:37" x14ac:dyDescent="0.25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25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25">
      <c r="A14" s="2"/>
      <c r="B14" s="2"/>
      <c r="C14" s="2"/>
      <c r="D14" s="2"/>
      <c r="E14" s="2"/>
      <c r="F14" s="2"/>
      <c r="G14" s="2"/>
      <c r="H14" s="2"/>
      <c r="I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</sheetData>
  <sheetProtection password="D8BD" sheet="1" objects="1" scenarios="1"/>
  <mergeCells count="48">
    <mergeCell ref="B7:E7"/>
    <mergeCell ref="B8:E8"/>
    <mergeCell ref="B9:E9"/>
    <mergeCell ref="B1:E1"/>
    <mergeCell ref="J1:M1"/>
    <mergeCell ref="F7:I7"/>
    <mergeCell ref="F8:I8"/>
    <mergeCell ref="J8:M8"/>
    <mergeCell ref="J7:M7"/>
    <mergeCell ref="B2:E2"/>
    <mergeCell ref="F2:I2"/>
    <mergeCell ref="J2:M2"/>
    <mergeCell ref="F1:I1"/>
    <mergeCell ref="B10:D10"/>
    <mergeCell ref="F10:H10"/>
    <mergeCell ref="J10:L10"/>
    <mergeCell ref="N10:P10"/>
    <mergeCell ref="F9:I9"/>
    <mergeCell ref="J9:M9"/>
    <mergeCell ref="N9:Q9"/>
    <mergeCell ref="R10:T10"/>
    <mergeCell ref="V10:X10"/>
    <mergeCell ref="AD8:AG8"/>
    <mergeCell ref="AD7:AG7"/>
    <mergeCell ref="R8:U8"/>
    <mergeCell ref="R7:U7"/>
    <mergeCell ref="Z10:AB10"/>
    <mergeCell ref="AD10:AF10"/>
    <mergeCell ref="Z9:AC9"/>
    <mergeCell ref="AD9:AG9"/>
    <mergeCell ref="R9:U9"/>
    <mergeCell ref="V9:Y9"/>
    <mergeCell ref="AD2:AG2"/>
    <mergeCell ref="AD1:AG1"/>
    <mergeCell ref="V2:Y2"/>
    <mergeCell ref="Z2:AC2"/>
    <mergeCell ref="N8:Q8"/>
    <mergeCell ref="N7:Q7"/>
    <mergeCell ref="Z8:AC8"/>
    <mergeCell ref="Z7:AC7"/>
    <mergeCell ref="R1:U1"/>
    <mergeCell ref="N2:Q2"/>
    <mergeCell ref="R2:U2"/>
    <mergeCell ref="N1:Q1"/>
    <mergeCell ref="V1:Y1"/>
    <mergeCell ref="Z1:AC1"/>
    <mergeCell ref="V8:Y8"/>
    <mergeCell ref="V7:Y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8"/>
  <sheetViews>
    <sheetView workbookViewId="0">
      <selection activeCell="H23" sqref="H23"/>
    </sheetView>
  </sheetViews>
  <sheetFormatPr defaultRowHeight="15" x14ac:dyDescent="0.25"/>
  <cols>
    <col min="1" max="1" width="20.85546875" bestFit="1" customWidth="1"/>
    <col min="2" max="4" width="9.140625" customWidth="1"/>
    <col min="5" max="5" width="6.42578125" bestFit="1" customWidth="1"/>
    <col min="6" max="9" width="9.140625" customWidth="1"/>
  </cols>
  <sheetData>
    <row r="1" spans="1:9" x14ac:dyDescent="0.25">
      <c r="A1" s="26" t="s">
        <v>24</v>
      </c>
      <c r="B1" s="26">
        <f>'Tabela testowa'!E4</f>
        <v>5028.7333333333327</v>
      </c>
    </row>
    <row r="2" spans="1:9" x14ac:dyDescent="0.25">
      <c r="A2" s="26" t="s">
        <v>25</v>
      </c>
      <c r="B2" s="26">
        <f>'Tabela testowa'!I4</f>
        <v>953.79999999999984</v>
      </c>
      <c r="C2" s="26"/>
      <c r="D2" s="26"/>
      <c r="E2" s="26"/>
      <c r="F2" s="26"/>
      <c r="G2" s="26"/>
      <c r="H2" s="26"/>
      <c r="I2" s="26"/>
    </row>
    <row r="3" spans="1:9" x14ac:dyDescent="0.25">
      <c r="A3" s="26" t="s">
        <v>26</v>
      </c>
      <c r="B3" s="26">
        <f>'Tabela testowa'!M4</f>
        <v>703.4</v>
      </c>
      <c r="C3" s="26"/>
      <c r="D3" s="26"/>
      <c r="E3" s="26"/>
      <c r="F3" s="26"/>
      <c r="G3" s="26"/>
      <c r="H3" s="26"/>
      <c r="I3" s="26"/>
    </row>
    <row r="4" spans="1:9" x14ac:dyDescent="0.25">
      <c r="A4" s="26" t="s">
        <v>27</v>
      </c>
      <c r="B4" s="26">
        <f>'Tabela testowa'!Q4</f>
        <v>448.73333333333335</v>
      </c>
      <c r="C4" s="26"/>
      <c r="D4" s="26"/>
      <c r="E4" s="26"/>
      <c r="F4" s="26"/>
      <c r="G4" s="26"/>
      <c r="H4" s="26"/>
      <c r="I4" s="26"/>
    </row>
    <row r="5" spans="1:9" x14ac:dyDescent="0.25">
      <c r="A5" s="26" t="s">
        <v>31</v>
      </c>
      <c r="B5" s="26">
        <f>'Tabela testowa'!AG4</f>
        <v>441.93333333333334</v>
      </c>
    </row>
    <row r="6" spans="1:9" x14ac:dyDescent="0.25">
      <c r="A6" s="26" t="s">
        <v>29</v>
      </c>
      <c r="B6" s="26">
        <f>'Tabela testowa'!Y4</f>
        <v>422.26666666666665</v>
      </c>
      <c r="C6" s="26"/>
      <c r="D6" s="26"/>
      <c r="E6" s="26"/>
      <c r="F6" s="26"/>
      <c r="G6" s="26"/>
      <c r="H6" s="26"/>
      <c r="I6" s="26"/>
    </row>
    <row r="7" spans="1:9" x14ac:dyDescent="0.25">
      <c r="A7" s="26" t="s">
        <v>28</v>
      </c>
      <c r="B7" s="26">
        <f>'Tabela testowa'!U4</f>
        <v>412.93333333333339</v>
      </c>
      <c r="C7" s="26"/>
      <c r="D7" s="26"/>
      <c r="E7" s="26"/>
      <c r="F7" s="26"/>
      <c r="G7" s="26"/>
      <c r="H7" s="26"/>
      <c r="I7" s="26"/>
    </row>
    <row r="8" spans="1:9" x14ac:dyDescent="0.25">
      <c r="A8" s="26" t="s">
        <v>30</v>
      </c>
      <c r="B8" s="26">
        <f>'Tabela testowa'!AC4</f>
        <v>394.46666666666664</v>
      </c>
      <c r="C8" s="26"/>
      <c r="D8" s="26"/>
      <c r="E8" s="26"/>
      <c r="F8" s="26"/>
      <c r="G8" s="26"/>
      <c r="H8" s="26"/>
      <c r="I8" s="26"/>
    </row>
  </sheetData>
  <sheetProtection password="D8BD" sheet="1" objects="1" scenarios="1"/>
  <sortState ref="A2:B8">
    <sortCondition descending="1" ref="B8"/>
  </sortState>
  <conditionalFormatting sqref="B1:B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8"/>
  <sheetViews>
    <sheetView workbookViewId="0">
      <selection activeCell="G30" sqref="G30"/>
    </sheetView>
  </sheetViews>
  <sheetFormatPr defaultRowHeight="15" x14ac:dyDescent="0.25"/>
  <cols>
    <col min="1" max="1" width="20.85546875" style="26" bestFit="1" customWidth="1"/>
    <col min="2" max="2" width="12" style="26" bestFit="1" customWidth="1"/>
    <col min="3" max="16384" width="9.140625" style="26"/>
  </cols>
  <sheetData>
    <row r="1" spans="1:2" x14ac:dyDescent="0.25">
      <c r="A1" s="26" t="s">
        <v>24</v>
      </c>
      <c r="B1" s="26">
        <f>'Tabela testowa'!E5</f>
        <v>810.33333333333337</v>
      </c>
    </row>
    <row r="2" spans="1:2" x14ac:dyDescent="0.25">
      <c r="A2" s="26" t="s">
        <v>25</v>
      </c>
      <c r="B2" s="26">
        <f>'Tabela testowa'!I5</f>
        <v>2394.6666666666665</v>
      </c>
    </row>
    <row r="3" spans="1:2" x14ac:dyDescent="0.25">
      <c r="A3" s="26" t="s">
        <v>26</v>
      </c>
      <c r="B3" s="26">
        <f>'Tabela testowa'!M5</f>
        <v>2780.6666666666665</v>
      </c>
    </row>
    <row r="4" spans="1:2" x14ac:dyDescent="0.25">
      <c r="A4" s="26" t="s">
        <v>31</v>
      </c>
      <c r="B4" s="26">
        <f>'Tabela testowa'!AG5</f>
        <v>3417.6666666666665</v>
      </c>
    </row>
    <row r="5" spans="1:2" x14ac:dyDescent="0.25">
      <c r="A5" s="26" t="s">
        <v>27</v>
      </c>
      <c r="B5" s="26">
        <f>'Tabela testowa'!Q5</f>
        <v>3853</v>
      </c>
    </row>
    <row r="6" spans="1:2" x14ac:dyDescent="0.25">
      <c r="A6" s="26" t="s">
        <v>30</v>
      </c>
      <c r="B6" s="26">
        <f>'Tabela testowa'!AC5</f>
        <v>4970.666666666667</v>
      </c>
    </row>
    <row r="7" spans="1:2" x14ac:dyDescent="0.25">
      <c r="A7" s="26" t="s">
        <v>29</v>
      </c>
      <c r="B7" s="26">
        <f>'Tabela testowa'!Y5</f>
        <v>5467.666666666667</v>
      </c>
    </row>
    <row r="8" spans="1:2" x14ac:dyDescent="0.25">
      <c r="A8" s="26" t="s">
        <v>28</v>
      </c>
      <c r="B8" s="26">
        <f>'Tabela testowa'!U5</f>
        <v>5674.333333333333</v>
      </c>
    </row>
  </sheetData>
  <sheetProtection password="D8BD" sheet="1" objects="1" scenarios="1"/>
  <sortState ref="A1:B8">
    <sortCondition ref="B8"/>
  </sortState>
  <conditionalFormatting sqref="B1: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B8"/>
  <sheetViews>
    <sheetView workbookViewId="0">
      <selection activeCell="N14" sqref="N14"/>
    </sheetView>
  </sheetViews>
  <sheetFormatPr defaultRowHeight="15" x14ac:dyDescent="0.25"/>
  <cols>
    <col min="1" max="1" width="20.85546875" style="26" bestFit="1" customWidth="1"/>
    <col min="2" max="16384" width="9.140625" style="26"/>
  </cols>
  <sheetData>
    <row r="1" spans="1:2" x14ac:dyDescent="0.25">
      <c r="A1" s="26" t="s">
        <v>24</v>
      </c>
      <c r="B1" s="26">
        <f>'Tabela testowa'!E6</f>
        <v>14.096666666666666</v>
      </c>
    </row>
    <row r="2" spans="1:2" x14ac:dyDescent="0.25">
      <c r="A2" s="26" t="s">
        <v>25</v>
      </c>
      <c r="B2" s="26">
        <f>'Tabela testowa'!I6</f>
        <v>389.66666666666669</v>
      </c>
    </row>
    <row r="3" spans="1:2" x14ac:dyDescent="0.25">
      <c r="A3" s="26" t="s">
        <v>26</v>
      </c>
      <c r="B3" s="26">
        <f>'Tabela testowa'!M6</f>
        <v>898</v>
      </c>
    </row>
    <row r="4" spans="1:2" x14ac:dyDescent="0.25">
      <c r="A4" s="26" t="s">
        <v>31</v>
      </c>
      <c r="B4" s="26">
        <f>'Tabela testowa'!AG6</f>
        <v>2368</v>
      </c>
    </row>
    <row r="5" spans="1:2" x14ac:dyDescent="0.25">
      <c r="A5" s="26" t="s">
        <v>27</v>
      </c>
      <c r="B5" s="26">
        <f>'Tabela testowa'!Q6</f>
        <v>3418.3333333333335</v>
      </c>
    </row>
    <row r="6" spans="1:2" x14ac:dyDescent="0.25">
      <c r="A6" s="26" t="s">
        <v>28</v>
      </c>
      <c r="B6" s="26">
        <f>'Tabela testowa'!U6</f>
        <v>3457</v>
      </c>
    </row>
    <row r="7" spans="1:2" x14ac:dyDescent="0.25">
      <c r="A7" s="26" t="s">
        <v>29</v>
      </c>
      <c r="B7" s="26">
        <f>'Tabela testowa'!Y6</f>
        <v>4795.333333333333</v>
      </c>
    </row>
    <row r="8" spans="1:2" x14ac:dyDescent="0.25">
      <c r="A8" s="26" t="s">
        <v>30</v>
      </c>
      <c r="B8" s="26">
        <f>'Tabela testowa'!AC6</f>
        <v>6581.333333333333</v>
      </c>
    </row>
  </sheetData>
  <sheetProtection password="D8BD" sheet="1" objects="1" scenarios="1"/>
  <sortState ref="A2:B8">
    <sortCondition ref="B8"/>
  </sortState>
  <conditionalFormatting sqref="B1: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8"/>
  <sheetViews>
    <sheetView workbookViewId="0">
      <selection activeCell="G22" sqref="G22"/>
    </sheetView>
  </sheetViews>
  <sheetFormatPr defaultRowHeight="15" x14ac:dyDescent="0.25"/>
  <cols>
    <col min="1" max="1" width="20.85546875" style="26" bestFit="1" customWidth="1"/>
    <col min="2" max="16384" width="9.140625" style="26"/>
  </cols>
  <sheetData>
    <row r="1" spans="1:2" x14ac:dyDescent="0.25">
      <c r="A1" s="26" t="s">
        <v>24</v>
      </c>
      <c r="B1" s="26">
        <f>'Tabela testowa'!B7</f>
        <v>20</v>
      </c>
    </row>
    <row r="2" spans="1:2" x14ac:dyDescent="0.25">
      <c r="A2" s="26" t="s">
        <v>25</v>
      </c>
      <c r="B2" s="26">
        <f>'Tabela testowa'!F7</f>
        <v>94</v>
      </c>
    </row>
    <row r="3" spans="1:2" x14ac:dyDescent="0.25">
      <c r="A3" s="26" t="s">
        <v>26</v>
      </c>
      <c r="B3" s="26">
        <f>'Tabela testowa'!J7</f>
        <v>97</v>
      </c>
    </row>
    <row r="4" spans="1:2" x14ac:dyDescent="0.25">
      <c r="A4" s="26" t="s">
        <v>27</v>
      </c>
      <c r="B4" s="26">
        <f>'Tabela testowa'!N7</f>
        <v>100</v>
      </c>
    </row>
    <row r="5" spans="1:2" x14ac:dyDescent="0.25">
      <c r="A5" s="26" t="s">
        <v>28</v>
      </c>
      <c r="B5" s="26">
        <f>'Tabela testowa'!R7</f>
        <v>100</v>
      </c>
    </row>
    <row r="6" spans="1:2" x14ac:dyDescent="0.25">
      <c r="A6" s="26" t="s">
        <v>29</v>
      </c>
      <c r="B6" s="26">
        <f>'Tabela testowa'!V7</f>
        <v>100</v>
      </c>
    </row>
    <row r="7" spans="1:2" x14ac:dyDescent="0.25">
      <c r="A7" s="26" t="s">
        <v>30</v>
      </c>
      <c r="B7" s="26">
        <f>'Tabela testowa'!Z7</f>
        <v>100</v>
      </c>
    </row>
    <row r="8" spans="1:2" x14ac:dyDescent="0.25">
      <c r="A8" s="26" t="s">
        <v>31</v>
      </c>
      <c r="B8" s="26">
        <f>'Tabela testowa'!AD7</f>
        <v>100</v>
      </c>
    </row>
  </sheetData>
  <sheetProtection password="D8BD" sheet="1" objects="1" scenarios="1"/>
  <conditionalFormatting sqref="B1: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B8"/>
  <sheetViews>
    <sheetView workbookViewId="0">
      <selection activeCell="H25" sqref="H25"/>
    </sheetView>
  </sheetViews>
  <sheetFormatPr defaultRowHeight="15" x14ac:dyDescent="0.25"/>
  <cols>
    <col min="1" max="1" width="20.85546875" style="26" bestFit="1" customWidth="1"/>
    <col min="2" max="16384" width="9.140625" style="26"/>
  </cols>
  <sheetData>
    <row r="1" spans="1:2" x14ac:dyDescent="0.25">
      <c r="A1" s="26" t="s">
        <v>24</v>
      </c>
      <c r="B1" s="28">
        <f>'Tabela testowa'!B8</f>
        <v>27</v>
      </c>
    </row>
    <row r="2" spans="1:2" x14ac:dyDescent="0.25">
      <c r="A2" s="26" t="s">
        <v>27</v>
      </c>
      <c r="B2" s="28">
        <f>'Tabela testowa'!N8</f>
        <v>133</v>
      </c>
    </row>
    <row r="3" spans="1:2" x14ac:dyDescent="0.25">
      <c r="A3" s="26" t="s">
        <v>25</v>
      </c>
      <c r="B3" s="28">
        <f>'Tabela testowa'!F8</f>
        <v>143</v>
      </c>
    </row>
    <row r="4" spans="1:2" x14ac:dyDescent="0.25">
      <c r="A4" s="26" t="s">
        <v>31</v>
      </c>
      <c r="B4" s="28">
        <f>'Tabela testowa'!AD8</f>
        <v>165</v>
      </c>
    </row>
    <row r="5" spans="1:2" x14ac:dyDescent="0.25">
      <c r="A5" s="26" t="s">
        <v>28</v>
      </c>
      <c r="B5" s="28">
        <f>'Tabela testowa'!R8</f>
        <v>166</v>
      </c>
    </row>
    <row r="6" spans="1:2" x14ac:dyDescent="0.25">
      <c r="A6" s="26" t="s">
        <v>26</v>
      </c>
      <c r="B6" s="28">
        <f>'Tabela testowa'!J8</f>
        <v>185</v>
      </c>
    </row>
    <row r="7" spans="1:2" x14ac:dyDescent="0.25">
      <c r="A7" s="26" t="s">
        <v>29</v>
      </c>
      <c r="B7" s="28">
        <f>'Tabela testowa'!V8</f>
        <v>204</v>
      </c>
    </row>
    <row r="8" spans="1:2" x14ac:dyDescent="0.25">
      <c r="A8" s="26" t="s">
        <v>30</v>
      </c>
      <c r="B8" s="28">
        <f>'Tabela testowa'!Z8</f>
        <v>227</v>
      </c>
    </row>
  </sheetData>
  <sheetProtection password="D8BD" sheet="1" objects="1" scenarios="1"/>
  <sortState ref="A2:B8">
    <sortCondition ref="B1"/>
  </sortState>
  <conditionalFormatting sqref="B1: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B8"/>
  <sheetViews>
    <sheetView workbookViewId="0">
      <selection activeCell="F30" sqref="F30"/>
    </sheetView>
  </sheetViews>
  <sheetFormatPr defaultRowHeight="15" x14ac:dyDescent="0.25"/>
  <cols>
    <col min="1" max="1" width="20.85546875" style="26" bestFit="1" customWidth="1"/>
    <col min="2" max="16384" width="9.140625" style="26"/>
  </cols>
  <sheetData>
    <row r="1" spans="1:2" x14ac:dyDescent="0.25">
      <c r="A1" s="26" t="s">
        <v>24</v>
      </c>
      <c r="B1" s="26">
        <f>'Tabela testowa'!B9</f>
        <v>349</v>
      </c>
    </row>
    <row r="2" spans="1:2" x14ac:dyDescent="0.25">
      <c r="A2" s="26" t="s">
        <v>26</v>
      </c>
      <c r="B2" s="26">
        <f>'Tabela testowa'!J9</f>
        <v>576</v>
      </c>
    </row>
    <row r="3" spans="1:2" x14ac:dyDescent="0.25">
      <c r="A3" s="26" t="s">
        <v>30</v>
      </c>
      <c r="B3" s="26">
        <f>'Tabela testowa'!Z9</f>
        <v>576</v>
      </c>
    </row>
    <row r="4" spans="1:2" x14ac:dyDescent="0.25">
      <c r="A4" s="26" t="s">
        <v>31</v>
      </c>
      <c r="B4" s="26">
        <f>'Tabela testowa'!AD9</f>
        <v>576</v>
      </c>
    </row>
    <row r="5" spans="1:2" x14ac:dyDescent="0.25">
      <c r="A5" s="26" t="s">
        <v>25</v>
      </c>
      <c r="B5" s="26">
        <f>'Tabela testowa'!F9</f>
        <v>578</v>
      </c>
    </row>
    <row r="6" spans="1:2" x14ac:dyDescent="0.25">
      <c r="A6" s="26" t="s">
        <v>27</v>
      </c>
      <c r="B6" s="26">
        <f>'Tabela testowa'!N9</f>
        <v>578</v>
      </c>
    </row>
    <row r="7" spans="1:2" x14ac:dyDescent="0.25">
      <c r="A7" s="26" t="s">
        <v>28</v>
      </c>
      <c r="B7" s="26">
        <f>'Tabela testowa'!R9</f>
        <v>578</v>
      </c>
    </row>
    <row r="8" spans="1:2" x14ac:dyDescent="0.25">
      <c r="A8" s="26" t="s">
        <v>29</v>
      </c>
      <c r="B8" s="26">
        <f>'Tabela testowa'!V9</f>
        <v>578</v>
      </c>
    </row>
  </sheetData>
  <sheetProtection password="D8BD" sheet="1" objects="1" scenarios="1"/>
  <sortState ref="A2:B8">
    <sortCondition ref="B1"/>
  </sortState>
  <conditionalFormatting sqref="B1: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3" sqref="A3"/>
    </sheetView>
  </sheetViews>
  <sheetFormatPr defaultRowHeight="15" x14ac:dyDescent="0.25"/>
  <cols>
    <col min="1" max="1" width="20.85546875" bestFit="1" customWidth="1"/>
  </cols>
  <sheetData>
    <row r="1" spans="1:2" x14ac:dyDescent="0.25">
      <c r="A1" s="26" t="s">
        <v>30</v>
      </c>
      <c r="B1" s="27">
        <f>'Tabela testowa'!Z10</f>
        <v>268.9921875</v>
      </c>
    </row>
    <row r="2" spans="1:2" x14ac:dyDescent="0.25">
      <c r="A2" s="26" t="s">
        <v>29</v>
      </c>
      <c r="B2" s="27">
        <f>'Tabela testowa'!V10</f>
        <v>253.765625</v>
      </c>
    </row>
    <row r="3" spans="1:2" x14ac:dyDescent="0.25">
      <c r="A3" s="26" t="s">
        <v>31</v>
      </c>
      <c r="B3" s="27">
        <f>'Tabela testowa'!AD10</f>
        <v>199.5234375</v>
      </c>
    </row>
    <row r="4" spans="1:2" x14ac:dyDescent="0.25">
      <c r="A4" s="26" t="s">
        <v>24</v>
      </c>
      <c r="B4" s="27">
        <f>'Tabela testowa'!B10</f>
        <v>163.70703125</v>
      </c>
    </row>
    <row r="5" spans="1:2" x14ac:dyDescent="0.25">
      <c r="A5" s="26" t="s">
        <v>27</v>
      </c>
      <c r="B5" s="27">
        <f>'Tabela testowa'!N10</f>
        <v>137.07421875</v>
      </c>
    </row>
    <row r="6" spans="1:2" x14ac:dyDescent="0.25">
      <c r="A6" s="26" t="s">
        <v>28</v>
      </c>
      <c r="B6" s="27">
        <f>'Tabela testowa'!R10</f>
        <v>131.66015625</v>
      </c>
    </row>
    <row r="7" spans="1:2" x14ac:dyDescent="0.25">
      <c r="A7" s="26" t="s">
        <v>25</v>
      </c>
      <c r="B7" s="27">
        <f>'Tabela testowa'!F10</f>
        <v>90.83984375</v>
      </c>
    </row>
    <row r="8" spans="1:2" x14ac:dyDescent="0.25">
      <c r="A8" s="26" t="s">
        <v>26</v>
      </c>
      <c r="B8" s="27">
        <f>'Tabela testowa'!J10</f>
        <v>85.03515625</v>
      </c>
    </row>
  </sheetData>
  <sheetProtection password="D8BD" sheet="1" objects="1" scenarios="1"/>
  <sortState ref="A1:B8">
    <sortCondition descending="1" ref="B1"/>
  </sortState>
  <conditionalFormatting sqref="B1:B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Tabela testowa</vt:lpstr>
      <vt:lpstr>Test Sunspider</vt:lpstr>
      <vt:lpstr>Test Peacekeeper</vt:lpstr>
      <vt:lpstr>Test Google V8</vt:lpstr>
      <vt:lpstr>Test ACID 3</vt:lpstr>
      <vt:lpstr>Test HTML5</vt:lpstr>
      <vt:lpstr>Test CSS3</vt:lpstr>
      <vt:lpstr>Zużycie pamięci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2010-06-19T22:33:18Z</dcterms:created>
  <dcterms:modified xsi:type="dcterms:W3CDTF">2010-06-19T23:51:11Z</dcterms:modified>
  <cp:contentStatus/>
</cp:coreProperties>
</file>